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ZSE\Abteilung für Internationale Angelegenheiten\PROJEKTE &amp; PROGRAMME\Erasmus KA131\a_Formulare &amp; Vorlagen\Formulare 2025 2026\Englische Versionen\"/>
    </mc:Choice>
  </mc:AlternateContent>
  <bookViews>
    <workbookView xWindow="0" yWindow="0" windowWidth="22440" windowHeight="10320"/>
  </bookViews>
  <sheets>
    <sheet name="Tabelle1" sheetId="1" r:id="rId1"/>
    <sheet name="Tabelle2" sheetId="2" r:id="rId2"/>
    <sheet name="Tabelle3" sheetId="3" r:id="rId3"/>
  </sheets>
  <definedNames>
    <definedName name="ENDDATE">Tabelle1!$C$7</definedName>
    <definedName name="STARTDATE">Tabelle1!$B$7</definedName>
  </definedNames>
  <calcPr calcId="162913"/>
</workbook>
</file>

<file path=xl/calcChain.xml><?xml version="1.0" encoding="utf-8"?>
<calcChain xmlns="http://schemas.openxmlformats.org/spreadsheetml/2006/main">
  <c r="B25" i="1" l="1"/>
  <c r="B20" i="1"/>
  <c r="D7" i="1" l="1"/>
  <c r="E7" i="1" l="1"/>
  <c r="B19" i="1" l="1"/>
  <c r="B24" i="1"/>
</calcChain>
</file>

<file path=xl/sharedStrings.xml><?xml version="1.0" encoding="utf-8"?>
<sst xmlns="http://schemas.openxmlformats.org/spreadsheetml/2006/main" count="56" uniqueCount="53">
  <si>
    <t>850 € monatl.</t>
  </si>
  <si>
    <t>790 € monatl.</t>
  </si>
  <si>
    <t xml:space="preserve">https://erasmus-plus.ec.europa.eu/resources-and-tools/distance-calculator  </t>
  </si>
  <si>
    <t>Please only fill in the yellow fields and your grant will be calculated automatically.</t>
  </si>
  <si>
    <t>The numbers (2.1), (2.2) etc. are the fields in the Grant Agreement (GA) in which the result is to be entered.</t>
  </si>
  <si>
    <t>First day on which you must be present at the partner university: e.g. Orientation Day, start of lectures, language course</t>
  </si>
  <si>
    <t>Last day on which you must be present at the partner university: e.g. last examination day (without retakes), Farwell Event</t>
  </si>
  <si>
    <t>Additional travelling days (2.2 im GA)</t>
  </si>
  <si>
    <r>
      <t xml:space="preserve">If you are </t>
    </r>
    <r>
      <rPr>
        <u/>
        <sz val="11"/>
        <rFont val="Calibri"/>
        <family val="2"/>
        <scheme val="minor"/>
      </rPr>
      <t>not</t>
    </r>
    <r>
      <rPr>
        <sz val="11"/>
        <rFont val="Calibri"/>
        <family val="2"/>
        <scheme val="minor"/>
      </rPr>
      <t xml:space="preserve"> travelling in green, you can use the field for standard travel days. Only fill in one of the two fields and only if you need additional travel days!</t>
    </r>
  </si>
  <si>
    <t>Travel support (Enter amount see table below):</t>
  </si>
  <si>
    <t>You will receive a travel support for standard travel (e.g. flight) or green travel (e.g. train, bus) depending on the means of transport. The basis for the travel allowance is the distance between the European University Viadrina and the partner university. It is determined using the distance calculator of the EU Commission (start: Frankfurt (Oder) - end: city of the partner university):</t>
  </si>
  <si>
    <t>Total funding with travel allowance (3.4 in GA):</t>
  </si>
  <si>
    <t>Total funding with travel allowance(3.4 in GA):</t>
  </si>
  <si>
    <t>country group 1:</t>
  </si>
  <si>
    <t>country group 2 &amp; 3:</t>
  </si>
  <si>
    <t>country group 1</t>
  </si>
  <si>
    <t>country group 2 &amp; 3</t>
  </si>
  <si>
    <t>Belgium, Denmark, Finland, France, Ireland, Iceland, Italy, Netherlands, Norway, Sweden</t>
  </si>
  <si>
    <t>Estonia, Greece, Latvia, Malta, Portugal, Slovakia, Slovenia, Spain, Czech Republic, Cyprus, Bulgaria, Croatia, Lithuania, North Macedonia, Poland, Romania, Serbia, Turkey, Hungary</t>
  </si>
  <si>
    <t xml:space="preserve">10 - 99 km </t>
  </si>
  <si>
    <t>100 - 499 km</t>
  </si>
  <si>
    <t xml:space="preserve">500 - 1.999 km </t>
  </si>
  <si>
    <t xml:space="preserve">2.000 - 2.999 km </t>
  </si>
  <si>
    <t>3.000 - 3.999 km</t>
  </si>
  <si>
    <t xml:space="preserve">4.000 - 7.999 km </t>
  </si>
  <si>
    <t>8.000 km or more</t>
  </si>
  <si>
    <t>28 EUR</t>
  </si>
  <si>
    <t>211 EUR</t>
  </si>
  <si>
    <t xml:space="preserve">309 EUR </t>
  </si>
  <si>
    <t>395 EUR</t>
  </si>
  <si>
    <t>580 EUR</t>
  </si>
  <si>
    <t>1.188 EUR</t>
  </si>
  <si>
    <t>1.735 EUR</t>
  </si>
  <si>
    <t xml:space="preserve">56 EUR </t>
  </si>
  <si>
    <t>285 EUR</t>
  </si>
  <si>
    <t>417 EUR</t>
  </si>
  <si>
    <t>535 EUR</t>
  </si>
  <si>
    <t>785 EUR</t>
  </si>
  <si>
    <r>
      <t xml:space="preserve">Grant Agreement 2025/26 - Calkulation </t>
    </r>
    <r>
      <rPr>
        <b/>
        <u/>
        <sz val="20"/>
        <color theme="1"/>
        <rFont val="Calibri"/>
        <family val="2"/>
        <scheme val="minor"/>
      </rPr>
      <t>with</t>
    </r>
    <r>
      <rPr>
        <b/>
        <sz val="20"/>
        <color theme="1"/>
        <rFont val="Calibri"/>
        <family val="2"/>
        <scheme val="minor"/>
      </rPr>
      <t xml:space="preserve"> Social Top Up</t>
    </r>
  </si>
  <si>
    <t>Standart travel days (0 bis max. 2)</t>
  </si>
  <si>
    <t>Green Travel travel days (0 bis max. 6)</t>
  </si>
  <si>
    <t>sum of stay fonding + if applicable travel days:</t>
  </si>
  <si>
    <t>Monthly rate</t>
  </si>
  <si>
    <t>Daily rate</t>
  </si>
  <si>
    <t>Mobility phase (2.1 &amp; 2.2)</t>
  </si>
  <si>
    <t>Standard Travel</t>
  </si>
  <si>
    <t>Green Travel</t>
  </si>
  <si>
    <t>Travel Support</t>
  </si>
  <si>
    <t>Travel Distance</t>
  </si>
  <si>
    <r>
      <t xml:space="preserve">Total mobility days </t>
    </r>
    <r>
      <rPr>
        <b/>
        <u/>
        <sz val="11"/>
        <rFont val="Calibri"/>
        <family val="2"/>
        <scheme val="minor"/>
      </rPr>
      <t>without</t>
    </r>
    <r>
      <rPr>
        <b/>
        <sz val="11"/>
        <rFont val="Calibri"/>
        <family val="2"/>
        <scheme val="minor"/>
      </rPr>
      <t xml:space="preserve"> travel day(s) (2.2 &amp; 3.2 in GA)</t>
    </r>
  </si>
  <si>
    <t>Total mobility days WITH travel day(s) (3.2 in GA)</t>
  </si>
  <si>
    <t>Start (2.1 &amp; 2.2 in GA)</t>
  </si>
  <si>
    <t>End (2.1 &amp; 2.2 in 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</si>
</sst>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0\ &quot;€&quot;;[Red]\-#,##0\ &quot;€&quot;"/>
    <numFmt numFmtId="8" formatCode="#,##0.00\ &quot;€&quot;;[Red]\-#,##0.00\ &quot;€&quot;"/>
    <numFmt numFmtId="164" formatCode="#,##0.00\ &quot;€&quot;"/>
    <numFmt numFmtId="165" formatCode="#,##0.0000\ &quot;€&quot;"/>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sz val="20"/>
      <color theme="1"/>
      <name val="Calibri"/>
      <family val="2"/>
      <scheme val="minor"/>
    </font>
    <font>
      <b/>
      <sz val="20"/>
      <color theme="1"/>
      <name val="Calibri"/>
      <family val="2"/>
      <scheme val="minor"/>
    </font>
    <font>
      <sz val="11"/>
      <name val="Calibri"/>
      <family val="2"/>
      <scheme val="minor"/>
    </font>
    <font>
      <b/>
      <sz val="11"/>
      <name val="Calibri"/>
      <family val="2"/>
      <scheme val="minor"/>
    </font>
    <font>
      <b/>
      <sz val="11"/>
      <color rgb="FFFF0000"/>
      <name val="Calibri"/>
      <family val="2"/>
      <scheme val="minor"/>
    </font>
    <font>
      <u/>
      <sz val="11"/>
      <color theme="10"/>
      <name val="Calibri"/>
      <family val="2"/>
      <scheme val="minor"/>
    </font>
    <font>
      <b/>
      <u/>
      <sz val="11"/>
      <name val="Calibri"/>
      <family val="2"/>
      <scheme val="minor"/>
    </font>
    <font>
      <u/>
      <sz val="11"/>
      <name val="Calibri"/>
      <family val="2"/>
      <scheme val="minor"/>
    </font>
    <font>
      <sz val="11"/>
      <color theme="0" tint="-0.499984740745262"/>
      <name val="Calibri"/>
      <family val="2"/>
      <scheme val="minor"/>
    </font>
    <font>
      <b/>
      <u/>
      <sz val="20"/>
      <color theme="1"/>
      <name val="Calibri"/>
      <family val="2"/>
      <scheme val="minor"/>
    </font>
    <font>
      <b/>
      <sz val="12"/>
      <color theme="1"/>
      <name val="Calibri"/>
      <family val="2"/>
      <scheme val="minor"/>
    </font>
    <font>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45">
    <xf numFmtId="0" fontId="0" fillId="0" borderId="0" xfId="0"/>
    <xf numFmtId="0" fontId="0" fillId="0" borderId="0" xfId="0" applyAlignment="1">
      <alignment wrapText="1"/>
    </xf>
    <xf numFmtId="14" fontId="0" fillId="2" borderId="0" xfId="0" applyNumberFormat="1" applyFill="1" applyAlignment="1">
      <alignment horizontal="center"/>
    </xf>
    <xf numFmtId="0" fontId="2" fillId="0" borderId="0" xfId="0" applyFont="1" applyAlignment="1">
      <alignment horizontal="center"/>
    </xf>
    <xf numFmtId="0" fontId="2" fillId="0" borderId="0" xfId="0" applyFont="1"/>
    <xf numFmtId="164" fontId="0" fillId="0" borderId="0" xfId="0" applyNumberFormat="1"/>
    <xf numFmtId="0" fontId="3" fillId="0" borderId="0" xfId="0" applyFont="1" applyAlignment="1"/>
    <xf numFmtId="164" fontId="1" fillId="0" borderId="0" xfId="0" applyNumberFormat="1" applyFont="1"/>
    <xf numFmtId="2" fontId="5" fillId="0" borderId="0" xfId="0" applyNumberFormat="1" applyFont="1" applyAlignment="1">
      <alignment horizontal="center"/>
    </xf>
    <xf numFmtId="0" fontId="1" fillId="0" borderId="0" xfId="0" applyFont="1" applyAlignment="1">
      <alignment wrapText="1"/>
    </xf>
    <xf numFmtId="0" fontId="2" fillId="2" borderId="0" xfId="0" applyFont="1" applyFill="1" applyAlignment="1"/>
    <xf numFmtId="0" fontId="0" fillId="2" borderId="0" xfId="0" applyFill="1" applyAlignment="1"/>
    <xf numFmtId="0" fontId="2" fillId="0" borderId="0" xfId="0" applyFont="1" applyFill="1" applyAlignment="1"/>
    <xf numFmtId="0" fontId="4" fillId="0" borderId="0" xfId="0" applyFont="1" applyAlignment="1"/>
    <xf numFmtId="0" fontId="2" fillId="0" borderId="0" xfId="0" applyFont="1" applyAlignment="1"/>
    <xf numFmtId="0" fontId="0" fillId="0" borderId="0" xfId="0" applyAlignment="1"/>
    <xf numFmtId="8" fontId="0" fillId="0" borderId="0" xfId="0" applyNumberFormat="1" applyAlignment="1">
      <alignment horizontal="left"/>
    </xf>
    <xf numFmtId="0" fontId="2" fillId="0" borderId="0" xfId="0" applyFont="1" applyFill="1" applyAlignment="1">
      <alignment horizontal="center"/>
    </xf>
    <xf numFmtId="0" fontId="6" fillId="0" borderId="0" xfId="0" applyFont="1" applyAlignment="1">
      <alignment horizontal="center"/>
    </xf>
    <xf numFmtId="2" fontId="0" fillId="2" borderId="0" xfId="0" applyNumberFormat="1" applyFill="1" applyAlignment="1">
      <alignment horizontal="center"/>
    </xf>
    <xf numFmtId="0" fontId="0" fillId="0" borderId="0" xfId="0" applyFill="1" applyAlignment="1"/>
    <xf numFmtId="165" fontId="0" fillId="0" borderId="0" xfId="0" applyNumberFormat="1" applyAlignment="1">
      <alignment horizontal="center"/>
    </xf>
    <xf numFmtId="2" fontId="0" fillId="0" borderId="0" xfId="0" applyNumberFormat="1" applyFill="1" applyAlignment="1">
      <alignment horizontal="center"/>
    </xf>
    <xf numFmtId="2" fontId="7" fillId="0" borderId="0" xfId="0" applyNumberFormat="1" applyFont="1" applyAlignment="1">
      <alignment horizontal="left"/>
    </xf>
    <xf numFmtId="0" fontId="7" fillId="0" borderId="0" xfId="0" applyFont="1" applyAlignment="1"/>
    <xf numFmtId="0" fontId="8" fillId="0" borderId="0" xfId="1"/>
    <xf numFmtId="0" fontId="2" fillId="0" borderId="0" xfId="0" applyFont="1" applyAlignment="1">
      <alignment horizontal="right"/>
    </xf>
    <xf numFmtId="0" fontId="2" fillId="0" borderId="0" xfId="0" applyFont="1" applyFill="1" applyAlignment="1">
      <alignment horizontal="right"/>
    </xf>
    <xf numFmtId="0" fontId="5" fillId="0" borderId="0" xfId="0" applyFont="1" applyAlignment="1">
      <alignment horizontal="left"/>
    </xf>
    <xf numFmtId="164" fontId="5" fillId="0" borderId="0" xfId="0" applyNumberFormat="1" applyFont="1" applyAlignment="1">
      <alignment horizontal="right"/>
    </xf>
    <xf numFmtId="0" fontId="11" fillId="0" borderId="0" xfId="0" applyFont="1" applyFill="1"/>
    <xf numFmtId="165" fontId="11" fillId="0" borderId="0" xfId="0" applyNumberFormat="1" applyFont="1" applyFill="1"/>
    <xf numFmtId="6" fontId="0" fillId="2" borderId="0" xfId="0" applyNumberFormat="1" applyFill="1" applyAlignment="1"/>
    <xf numFmtId="0" fontId="0" fillId="0" borderId="1" xfId="0" applyBorder="1"/>
    <xf numFmtId="0" fontId="0" fillId="3" borderId="1" xfId="0" applyFill="1" applyBorder="1"/>
    <xf numFmtId="0" fontId="0" fillId="4" borderId="1" xfId="0" applyFill="1" applyBorder="1"/>
    <xf numFmtId="0" fontId="0" fillId="5" borderId="1" xfId="0" applyFill="1" applyBorder="1"/>
    <xf numFmtId="3" fontId="0" fillId="0" borderId="1" xfId="0" applyNumberFormat="1" applyBorder="1"/>
    <xf numFmtId="0" fontId="2" fillId="0" borderId="0" xfId="0" applyFont="1" applyAlignment="1">
      <alignment horizontal="left"/>
    </xf>
    <xf numFmtId="2" fontId="5" fillId="0" borderId="0" xfId="0" applyNumberFormat="1" applyFont="1" applyAlignment="1">
      <alignment horizontal="left" wrapText="1"/>
    </xf>
    <xf numFmtId="0" fontId="0" fillId="0" borderId="0" xfId="0" applyAlignment="1">
      <alignment wrapText="1"/>
    </xf>
    <xf numFmtId="0" fontId="0" fillId="0" borderId="0" xfId="0" applyFont="1" applyAlignment="1">
      <alignment wrapText="1"/>
    </xf>
    <xf numFmtId="0" fontId="13" fillId="0" borderId="2" xfId="0" applyFont="1" applyBorder="1" applyAlignment="1"/>
    <xf numFmtId="0" fontId="14" fillId="0" borderId="3" xfId="0" applyFont="1" applyBorder="1" applyAlignment="1"/>
    <xf numFmtId="0" fontId="14" fillId="0" borderId="4" xfId="0" applyFont="1" applyBorder="1" applyAlignment="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rasmus-plus.ec.europa.eu/resources-and-tools/distance-calcul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workbookViewId="0">
      <selection activeCell="C6" sqref="C6"/>
    </sheetView>
  </sheetViews>
  <sheetFormatPr baseColWidth="10" defaultRowHeight="14.25" x14ac:dyDescent="0.45"/>
  <cols>
    <col min="1" max="1" width="43.1328125" customWidth="1"/>
    <col min="2" max="2" width="25.3984375" customWidth="1"/>
    <col min="3" max="3" width="25.73046875" customWidth="1"/>
    <col min="4" max="4" width="52.73046875" customWidth="1"/>
    <col min="5" max="5" width="48.86328125" customWidth="1"/>
    <col min="7" max="7" width="20.73046875" customWidth="1"/>
  </cols>
  <sheetData>
    <row r="1" spans="1:8" s="13" customFormat="1" ht="25.5" x14ac:dyDescent="0.75">
      <c r="A1" s="13" t="s">
        <v>38</v>
      </c>
    </row>
    <row r="2" spans="1:8" s="6" customFormat="1" ht="18" customHeight="1" x14ac:dyDescent="0.75"/>
    <row r="3" spans="1:8" s="6" customFormat="1" ht="18" customHeight="1" x14ac:dyDescent="0.75">
      <c r="A3" s="10" t="s">
        <v>3</v>
      </c>
      <c r="B3" s="11"/>
      <c r="C3" s="11"/>
      <c r="D3" s="20"/>
      <c r="E3" s="20"/>
      <c r="F3" s="15"/>
    </row>
    <row r="4" spans="1:8" s="6" customFormat="1" ht="18" customHeight="1" x14ac:dyDescent="0.75">
      <c r="A4" s="12" t="s">
        <v>4</v>
      </c>
      <c r="B4" s="12"/>
      <c r="C4" s="12"/>
      <c r="D4" s="12"/>
      <c r="E4" s="12"/>
    </row>
    <row r="5" spans="1:8" ht="71.25" x14ac:dyDescent="0.45">
      <c r="A5" s="1"/>
      <c r="B5" s="1" t="s">
        <v>5</v>
      </c>
      <c r="C5" s="1" t="s">
        <v>6</v>
      </c>
      <c r="D5" s="9"/>
      <c r="E5" s="9"/>
    </row>
    <row r="6" spans="1:8" x14ac:dyDescent="0.45">
      <c r="B6" s="3" t="s">
        <v>51</v>
      </c>
      <c r="C6" s="3" t="s">
        <v>52</v>
      </c>
      <c r="D6" s="18" t="s">
        <v>49</v>
      </c>
      <c r="E6" s="18" t="s">
        <v>50</v>
      </c>
    </row>
    <row r="7" spans="1:8" x14ac:dyDescent="0.45">
      <c r="A7" s="26" t="s">
        <v>44</v>
      </c>
      <c r="B7" s="2">
        <v>46024</v>
      </c>
      <c r="C7" s="2">
        <v>46188</v>
      </c>
      <c r="D7" s="8">
        <f>(YEAR(ENDDATE)-YEAR(STARTDATE))* 360 + (MONTH(ENDDATE)-MONTH(STARTDATE)) * 30 + ( IF( DAY(ENDDATE)=31,30,DAY(ENDDATE)) - IF( DAY(STARTDATE)=31,30,DAY(STARTDATE)) )+1</f>
        <v>164</v>
      </c>
      <c r="E7" s="8">
        <f>(YEAR(ENDDATE)-YEAR(STARTDATE))* 360 + (MONTH(ENDDATE)-MONTH(STARTDATE)) * 30 + ( IF( DAY(ENDDATE)=31,30,DAY(ENDDATE)) - IF( DAY(STARTDATE)=31,30,DAY(STARTDATE)) )+1 + C10 + C11</f>
        <v>164</v>
      </c>
    </row>
    <row r="8" spans="1:8" x14ac:dyDescent="0.45">
      <c r="A8" s="26"/>
      <c r="B8" s="4"/>
      <c r="C8" s="4"/>
      <c r="D8" s="8"/>
      <c r="E8" s="8"/>
    </row>
    <row r="9" spans="1:8" x14ac:dyDescent="0.45">
      <c r="A9" s="26"/>
      <c r="B9" s="17"/>
      <c r="C9" s="17" t="s">
        <v>7</v>
      </c>
      <c r="D9" s="23"/>
      <c r="E9" s="23"/>
      <c r="F9" s="24"/>
      <c r="G9" s="24"/>
      <c r="H9" s="15"/>
    </row>
    <row r="10" spans="1:8" ht="15" customHeight="1" x14ac:dyDescent="0.45">
      <c r="A10" s="27" t="s">
        <v>40</v>
      </c>
      <c r="B10" s="22"/>
      <c r="C10" s="19">
        <v>0</v>
      </c>
      <c r="D10" s="39" t="s">
        <v>8</v>
      </c>
      <c r="E10" s="40"/>
      <c r="F10" s="24"/>
      <c r="G10" s="24"/>
      <c r="H10" s="24"/>
    </row>
    <row r="11" spans="1:8" x14ac:dyDescent="0.45">
      <c r="A11" s="27" t="s">
        <v>39</v>
      </c>
      <c r="B11" s="22"/>
      <c r="C11" s="19">
        <v>0</v>
      </c>
      <c r="D11" s="40"/>
      <c r="E11" s="40"/>
      <c r="F11" s="24"/>
      <c r="G11" s="24"/>
      <c r="H11" s="24"/>
    </row>
    <row r="13" spans="1:8" x14ac:dyDescent="0.45">
      <c r="A13" s="14" t="s">
        <v>9</v>
      </c>
      <c r="B13" s="32">
        <v>0</v>
      </c>
    </row>
    <row r="14" spans="1:8" x14ac:dyDescent="0.45">
      <c r="A14" s="41" t="s">
        <v>10</v>
      </c>
      <c r="B14" s="40"/>
      <c r="C14" s="40"/>
      <c r="D14" s="40"/>
      <c r="E14" s="40"/>
    </row>
    <row r="15" spans="1:8" x14ac:dyDescent="0.45">
      <c r="A15" s="40"/>
      <c r="B15" s="40"/>
      <c r="C15" s="40"/>
      <c r="D15" s="40"/>
      <c r="E15" s="40"/>
    </row>
    <row r="16" spans="1:8" x14ac:dyDescent="0.45">
      <c r="A16" s="25" t="s">
        <v>2</v>
      </c>
    </row>
    <row r="18" spans="1:5" x14ac:dyDescent="0.45">
      <c r="A18" s="4" t="s">
        <v>13</v>
      </c>
      <c r="B18" s="15" t="s">
        <v>17</v>
      </c>
    </row>
    <row r="19" spans="1:5" x14ac:dyDescent="0.45">
      <c r="A19" s="28" t="s">
        <v>11</v>
      </c>
      <c r="B19" s="29">
        <f>B20+B13</f>
        <v>4646.6612000000005</v>
      </c>
    </row>
    <row r="20" spans="1:5" x14ac:dyDescent="0.45">
      <c r="A20" s="30" t="s">
        <v>41</v>
      </c>
      <c r="B20" s="31">
        <f>E7*B28</f>
        <v>4646.6612000000005</v>
      </c>
    </row>
    <row r="21" spans="1:5" x14ac:dyDescent="0.45">
      <c r="B21" s="5"/>
    </row>
    <row r="22" spans="1:5" x14ac:dyDescent="0.45">
      <c r="B22" s="5"/>
    </row>
    <row r="23" spans="1:5" x14ac:dyDescent="0.45">
      <c r="A23" s="4" t="s">
        <v>14</v>
      </c>
      <c r="B23" s="15" t="s">
        <v>18</v>
      </c>
    </row>
    <row r="24" spans="1:5" x14ac:dyDescent="0.45">
      <c r="A24" s="28" t="s">
        <v>12</v>
      </c>
      <c r="B24" s="29">
        <f>B25+B13</f>
        <v>4318.6612000000005</v>
      </c>
    </row>
    <row r="25" spans="1:5" x14ac:dyDescent="0.45">
      <c r="A25" s="30" t="s">
        <v>41</v>
      </c>
      <c r="B25" s="31">
        <f>E7*B29</f>
        <v>4318.6612000000005</v>
      </c>
      <c r="E25" s="7"/>
    </row>
    <row r="26" spans="1:5" x14ac:dyDescent="0.45">
      <c r="B26" s="5"/>
    </row>
    <row r="27" spans="1:5" x14ac:dyDescent="0.45">
      <c r="B27" s="3" t="s">
        <v>43</v>
      </c>
      <c r="C27" s="38" t="s">
        <v>42</v>
      </c>
      <c r="D27" s="14"/>
      <c r="E27" s="14"/>
    </row>
    <row r="28" spans="1:5" x14ac:dyDescent="0.45">
      <c r="A28" s="4" t="s">
        <v>15</v>
      </c>
      <c r="B28" s="21">
        <v>28.333300000000001</v>
      </c>
      <c r="C28" t="s">
        <v>0</v>
      </c>
      <c r="D28" s="16"/>
      <c r="E28" s="16"/>
    </row>
    <row r="29" spans="1:5" x14ac:dyDescent="0.45">
      <c r="A29" s="4" t="s">
        <v>16</v>
      </c>
      <c r="B29" s="21">
        <v>26.333300000000001</v>
      </c>
      <c r="C29" t="s">
        <v>1</v>
      </c>
      <c r="D29" s="16"/>
      <c r="E29" s="16"/>
    </row>
    <row r="31" spans="1:5" x14ac:dyDescent="0.45">
      <c r="A31" s="25"/>
    </row>
    <row r="32" spans="1:5" ht="15.75" x14ac:dyDescent="0.5">
      <c r="A32" s="42" t="s">
        <v>47</v>
      </c>
      <c r="B32" s="43"/>
      <c r="C32" s="44"/>
    </row>
    <row r="33" spans="1:3" x14ac:dyDescent="0.45">
      <c r="A33" s="34" t="s">
        <v>48</v>
      </c>
      <c r="B33" s="35" t="s">
        <v>45</v>
      </c>
      <c r="C33" s="36" t="s">
        <v>46</v>
      </c>
    </row>
    <row r="34" spans="1:3" x14ac:dyDescent="0.45">
      <c r="A34" s="33" t="s">
        <v>19</v>
      </c>
      <c r="B34" s="33" t="s">
        <v>26</v>
      </c>
      <c r="C34" s="33" t="s">
        <v>33</v>
      </c>
    </row>
    <row r="35" spans="1:3" x14ac:dyDescent="0.45">
      <c r="A35" s="33" t="s">
        <v>20</v>
      </c>
      <c r="B35" s="33" t="s">
        <v>27</v>
      </c>
      <c r="C35" s="33" t="s">
        <v>34</v>
      </c>
    </row>
    <row r="36" spans="1:3" x14ac:dyDescent="0.45">
      <c r="A36" s="33" t="s">
        <v>21</v>
      </c>
      <c r="B36" s="33" t="s">
        <v>28</v>
      </c>
      <c r="C36" s="33" t="s">
        <v>35</v>
      </c>
    </row>
    <row r="37" spans="1:3" x14ac:dyDescent="0.45">
      <c r="A37" s="33" t="s">
        <v>22</v>
      </c>
      <c r="B37" s="33" t="s">
        <v>29</v>
      </c>
      <c r="C37" s="33" t="s">
        <v>36</v>
      </c>
    </row>
    <row r="38" spans="1:3" x14ac:dyDescent="0.45">
      <c r="A38" s="33" t="s">
        <v>23</v>
      </c>
      <c r="B38" s="33" t="s">
        <v>30</v>
      </c>
      <c r="C38" s="33" t="s">
        <v>37</v>
      </c>
    </row>
    <row r="39" spans="1:3" x14ac:dyDescent="0.45">
      <c r="A39" s="37" t="s">
        <v>24</v>
      </c>
      <c r="B39" s="33" t="s">
        <v>31</v>
      </c>
      <c r="C39" s="33" t="s">
        <v>31</v>
      </c>
    </row>
    <row r="40" spans="1:3" x14ac:dyDescent="0.45">
      <c r="A40" s="33" t="s">
        <v>25</v>
      </c>
      <c r="B40" s="33" t="s">
        <v>32</v>
      </c>
      <c r="C40" s="33" t="s">
        <v>32</v>
      </c>
    </row>
  </sheetData>
  <mergeCells count="3">
    <mergeCell ref="D10:E11"/>
    <mergeCell ref="A14:E15"/>
    <mergeCell ref="A32:C32"/>
  </mergeCells>
  <hyperlinks>
    <hyperlink ref="A16"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4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4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Tabelle1</vt:lpstr>
      <vt:lpstr>Tabelle2</vt:lpstr>
      <vt:lpstr>Tabelle3</vt:lpstr>
      <vt:lpstr>ENDDATE</vt:lpstr>
      <vt:lpstr>STARTDATE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Veneti, Annita</dc:creator>
  <cp:lastModifiedBy>Klecha, Aleksandra</cp:lastModifiedBy>
  <dcterms:created xsi:type="dcterms:W3CDTF">2014-12-10T08:29:42Z</dcterms:created>
  <dcterms:modified xsi:type="dcterms:W3CDTF">2025-07-01T12:09:23Z</dcterms:modified>
</cp:coreProperties>
</file>